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56" windowWidth="15480" windowHeight="109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<sst xmlns="http://schemas.openxmlformats.org/spreadsheetml/2006/main" count="153" uniqueCount="114">
  <si>
    <t>paragraf</t>
  </si>
  <si>
    <t>položka</t>
  </si>
  <si>
    <t>text</t>
  </si>
  <si>
    <t>v tis Kč</t>
  </si>
  <si>
    <t>PŘÍJMY</t>
  </si>
  <si>
    <t>DAŇOVÉ PŘÍJMY</t>
  </si>
  <si>
    <t>Daňové příjmy - příjmy ze SR</t>
  </si>
  <si>
    <t xml:space="preserve">daň z příjmu FO ze záv.čin. </t>
  </si>
  <si>
    <t>daň z příjmu FO ze sam.výděl.čin.</t>
  </si>
  <si>
    <t>daň z příjmu FO z kap.výnosů</t>
  </si>
  <si>
    <t>daň z příjmu právnických osob</t>
  </si>
  <si>
    <t>daň z přidané hodonoty</t>
  </si>
  <si>
    <t>daň z nemovitosti</t>
  </si>
  <si>
    <t>Daňové příjmy - místní a správní poplatky</t>
  </si>
  <si>
    <t>poplatek za likvidaci komunálního odpadu</t>
  </si>
  <si>
    <t xml:space="preserve">poplatek ze psů </t>
  </si>
  <si>
    <t>DOTACE</t>
  </si>
  <si>
    <t>NEDAŇOVÉ PŘÍJMY</t>
  </si>
  <si>
    <t>nebytové hospodářství</t>
  </si>
  <si>
    <t>sběr a svoz komunálních odpadů</t>
  </si>
  <si>
    <t>činnost místní správy</t>
  </si>
  <si>
    <t>příjmy z finančních operací</t>
  </si>
  <si>
    <t>VÝDAJE</t>
  </si>
  <si>
    <t>ostatní záležitosti pozemních komunikací</t>
  </si>
  <si>
    <t>odvádění a čištění odpadních vod</t>
  </si>
  <si>
    <t>vzdělání</t>
  </si>
  <si>
    <t>neinv dotace obcím s předškolním zařízením</t>
  </si>
  <si>
    <t>neinv dotace obcím se základní školou</t>
  </si>
  <si>
    <t>kultura - knihovnické činnosti</t>
  </si>
  <si>
    <t>knihy</t>
  </si>
  <si>
    <t>kultura - ostatní</t>
  </si>
  <si>
    <t>drobný materiál</t>
  </si>
  <si>
    <t>služby</t>
  </si>
  <si>
    <t>pohoštění</t>
  </si>
  <si>
    <t>věcné dary</t>
  </si>
  <si>
    <t>veřejné osvětlení</t>
  </si>
  <si>
    <t>spotřeba el.energie</t>
  </si>
  <si>
    <t>opravy a udržování</t>
  </si>
  <si>
    <t>sběr a svoz komunálního odpadu</t>
  </si>
  <si>
    <t>odvoz odpadů</t>
  </si>
  <si>
    <t>péče o vzhled obcí a veřejnou zeleň</t>
  </si>
  <si>
    <t>údržba zeleně</t>
  </si>
  <si>
    <t>dávky a podpory v sociálním zabezpečení</t>
  </si>
  <si>
    <t>sociální dávky</t>
  </si>
  <si>
    <t>požární ochrana</t>
  </si>
  <si>
    <t>zastupitelstva obcí</t>
  </si>
  <si>
    <t>odměny členům zastupitelstva</t>
  </si>
  <si>
    <t>platy zaměstnanců</t>
  </si>
  <si>
    <t>povinné pojistné sociální</t>
  </si>
  <si>
    <t>povinné pojistné zdravotní</t>
  </si>
  <si>
    <t>povinnné pojistné zaměstnanců</t>
  </si>
  <si>
    <t>knihy tiskoviny</t>
  </si>
  <si>
    <t>vodné</t>
  </si>
  <si>
    <t>plyn</t>
  </si>
  <si>
    <t>elektrická energie</t>
  </si>
  <si>
    <t>poštovné</t>
  </si>
  <si>
    <t xml:space="preserve">telefon  </t>
  </si>
  <si>
    <t>služby peněžních ústavů</t>
  </si>
  <si>
    <t>konzultační, poradenské a právní služby</t>
  </si>
  <si>
    <t>služby školení a vzdělávání</t>
  </si>
  <si>
    <t>cestovné</t>
  </si>
  <si>
    <t>příjmy celkem</t>
  </si>
  <si>
    <t>výdaje celkem</t>
  </si>
  <si>
    <t>poplatek z ubytovací kapacity</t>
  </si>
  <si>
    <t>tělovýchovná činnost</t>
  </si>
  <si>
    <t>finanční podpora TJ Káraný</t>
  </si>
  <si>
    <t>nákup materiálu</t>
  </si>
  <si>
    <t>příjmy z podílu na zisku a z dividend ( akcie cs )</t>
  </si>
  <si>
    <t xml:space="preserve">příjmy z úroků </t>
  </si>
  <si>
    <t>běžné provozní výdaje</t>
  </si>
  <si>
    <t>ost.záležitosti kultury, cír</t>
  </si>
  <si>
    <t>finanční podpora ČČK Káraný</t>
  </si>
  <si>
    <t>vodní hospodářství</t>
  </si>
  <si>
    <t>příjem ze správy vodovodu</t>
  </si>
  <si>
    <t>služby pojišťoven</t>
  </si>
  <si>
    <t>výdej na údržbu</t>
  </si>
  <si>
    <t>finanční operace - obecné</t>
  </si>
  <si>
    <t>finanční operace - pojištění</t>
  </si>
  <si>
    <t>telefony</t>
  </si>
  <si>
    <t>ostatní osobní náklady</t>
  </si>
  <si>
    <t xml:space="preserve">drobný investiční materiál </t>
  </si>
  <si>
    <t>ostatní osobní výdaje</t>
  </si>
  <si>
    <t xml:space="preserve">příspěvek hasičům dle smlouvy </t>
  </si>
  <si>
    <t>územní plánování</t>
  </si>
  <si>
    <t>příjmy za poskytování služeb (ekokom)</t>
  </si>
  <si>
    <t xml:space="preserve"> </t>
  </si>
  <si>
    <t xml:space="preserve">správní poplatky </t>
  </si>
  <si>
    <t>pronájem nebytových prostor</t>
  </si>
  <si>
    <t>opravy a udržba</t>
  </si>
  <si>
    <t>sociální pojištění</t>
  </si>
  <si>
    <t xml:space="preserve">zdravotní pojištění </t>
  </si>
  <si>
    <t xml:space="preserve">nákup ostatních služeb </t>
  </si>
  <si>
    <t>celkem v tis Kč</t>
  </si>
  <si>
    <t>investiční přijaté transfery od krajů</t>
  </si>
  <si>
    <t>volby</t>
  </si>
  <si>
    <t>neinvestiční přijaté transfery ze SR</t>
  </si>
  <si>
    <t>výstavba vodovodního přivaděče, rozšíření vodovodní sítě</t>
  </si>
  <si>
    <t>dotace výstavba kanalizae</t>
  </si>
  <si>
    <t>výstavba kanalizace</t>
  </si>
  <si>
    <t>Využívání a zneškodňování kom. odpadů</t>
  </si>
  <si>
    <t>komunální lužby</t>
  </si>
  <si>
    <t>pronájem pozemků</t>
  </si>
  <si>
    <t>příjmy z svozu bioodpadu</t>
  </si>
  <si>
    <t xml:space="preserve">příjmy z pronájmu sálu </t>
  </si>
  <si>
    <t>pitná voda</t>
  </si>
  <si>
    <t>poplatek za zhodnocení staveb</t>
  </si>
  <si>
    <t>611x</t>
  </si>
  <si>
    <t>Změna stavu krátkodobých prostředků</t>
  </si>
  <si>
    <t>Komunální služby</t>
  </si>
  <si>
    <t>nákup pozemku</t>
  </si>
  <si>
    <t>Rozpočet obce Nový Vestec pro rok 2014</t>
  </si>
  <si>
    <t>Schváleno zatupitelstvem obce dne 9.12.2013</t>
  </si>
  <si>
    <t>Martin Šubrt</t>
  </si>
  <si>
    <t>Starosta obce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</si>
</sst>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6"/>
      <name val="Lucida Handwriting"/>
      <family val="4"/>
    </font>
    <font>
      <sz val="16"/>
      <name val="Lucida Handwriting"/>
      <family val="4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2" borderId="11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6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2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/>
    </xf>
    <xf numFmtId="0" fontId="2" fillId="32" borderId="24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32" borderId="15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6" xfId="0" applyFill="1" applyBorder="1" applyAlignment="1">
      <alignment/>
    </xf>
    <xf numFmtId="0" fontId="2" fillId="32" borderId="11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PageLayoutView="0" workbookViewId="0" topLeftCell="A112">
      <selection activeCell="G123" sqref="G123"/>
    </sheetView>
  </sheetViews>
  <sheetFormatPr defaultColWidth="9.00390625" defaultRowHeight="16.5" customHeight="1"/>
  <cols>
    <col min="3" max="3" width="8.75390625" style="0" customWidth="1"/>
    <col min="9" max="9" width="13.875" style="0" customWidth="1"/>
    <col min="10" max="10" width="21.625" style="0" customWidth="1"/>
    <col min="12" max="12" width="15.875" style="0" customWidth="1"/>
  </cols>
  <sheetData>
    <row r="1" spans="1:9" ht="22.5" customHeight="1" thickBot="1">
      <c r="A1" s="95" t="s">
        <v>110</v>
      </c>
      <c r="B1" s="96"/>
      <c r="C1" s="96"/>
      <c r="D1" s="96"/>
      <c r="E1" s="96"/>
      <c r="F1" s="96"/>
      <c r="G1" s="96"/>
      <c r="H1" s="96"/>
      <c r="I1" s="97"/>
    </row>
    <row r="2" spans="1:9" ht="16.5" customHeight="1">
      <c r="A2" s="77" t="s">
        <v>4</v>
      </c>
      <c r="B2" s="78"/>
      <c r="C2" s="78"/>
      <c r="D2" s="78"/>
      <c r="E2" s="78"/>
      <c r="F2" s="78"/>
      <c r="G2" s="78"/>
      <c r="H2" s="78"/>
      <c r="I2" s="79"/>
    </row>
    <row r="3" spans="1:9" ht="16.5" customHeight="1" thickBot="1">
      <c r="A3" s="7" t="s">
        <v>0</v>
      </c>
      <c r="B3" s="8" t="s">
        <v>1</v>
      </c>
      <c r="C3" s="98" t="s">
        <v>2</v>
      </c>
      <c r="D3" s="99"/>
      <c r="E3" s="99"/>
      <c r="F3" s="99"/>
      <c r="G3" s="100"/>
      <c r="H3" s="8" t="s">
        <v>3</v>
      </c>
      <c r="I3" s="15" t="s">
        <v>92</v>
      </c>
    </row>
    <row r="4" spans="1:9" ht="16.5" customHeight="1">
      <c r="A4" s="5"/>
      <c r="B4" s="5"/>
      <c r="C4" s="101" t="s">
        <v>5</v>
      </c>
      <c r="D4" s="102"/>
      <c r="E4" s="102"/>
      <c r="F4" s="102"/>
      <c r="G4" s="103"/>
      <c r="H4" s="5"/>
      <c r="I4" s="5"/>
    </row>
    <row r="5" spans="1:9" ht="16.5" customHeight="1">
      <c r="A5" s="1"/>
      <c r="B5" s="1"/>
      <c r="C5" s="104" t="s">
        <v>6</v>
      </c>
      <c r="D5" s="105"/>
      <c r="E5" s="105"/>
      <c r="F5" s="105"/>
      <c r="G5" s="106"/>
      <c r="H5" s="3"/>
      <c r="I5" s="3">
        <f>SUM(H6+H7+H8+H9+H10+H11)</f>
        <v>2455</v>
      </c>
    </row>
    <row r="6" spans="1:9" ht="16.5" customHeight="1">
      <c r="A6" s="1"/>
      <c r="B6" s="1">
        <v>1111</v>
      </c>
      <c r="C6" s="74" t="s">
        <v>7</v>
      </c>
      <c r="D6" s="74"/>
      <c r="E6" s="74"/>
      <c r="F6" s="74"/>
      <c r="G6" s="74"/>
      <c r="H6" s="1">
        <v>500</v>
      </c>
      <c r="I6" s="1"/>
    </row>
    <row r="7" spans="1:9" ht="16.5" customHeight="1">
      <c r="A7" s="1"/>
      <c r="B7" s="1">
        <v>1112</v>
      </c>
      <c r="C7" s="74" t="s">
        <v>8</v>
      </c>
      <c r="D7" s="74"/>
      <c r="E7" s="74"/>
      <c r="F7" s="74"/>
      <c r="G7" s="74"/>
      <c r="H7" s="1">
        <v>5</v>
      </c>
      <c r="I7" s="1"/>
    </row>
    <row r="8" spans="1:9" ht="16.5" customHeight="1">
      <c r="A8" s="1"/>
      <c r="B8" s="1">
        <v>1113</v>
      </c>
      <c r="C8" s="74" t="s">
        <v>9</v>
      </c>
      <c r="D8" s="74"/>
      <c r="E8" s="74"/>
      <c r="F8" s="74"/>
      <c r="G8" s="74"/>
      <c r="H8" s="1">
        <v>50</v>
      </c>
      <c r="I8" s="1"/>
    </row>
    <row r="9" spans="1:9" ht="16.5" customHeight="1">
      <c r="A9" s="1"/>
      <c r="B9" s="1">
        <v>1121</v>
      </c>
      <c r="C9" s="74" t="s">
        <v>10</v>
      </c>
      <c r="D9" s="74"/>
      <c r="E9" s="74"/>
      <c r="F9" s="74"/>
      <c r="G9" s="74"/>
      <c r="H9" s="1">
        <v>500</v>
      </c>
      <c r="I9" s="1"/>
    </row>
    <row r="10" spans="1:9" ht="16.5" customHeight="1">
      <c r="A10" s="1"/>
      <c r="B10" s="1">
        <v>1211</v>
      </c>
      <c r="C10" s="74" t="s">
        <v>11</v>
      </c>
      <c r="D10" s="74"/>
      <c r="E10" s="74"/>
      <c r="F10" s="74"/>
      <c r="G10" s="74"/>
      <c r="H10" s="1">
        <v>1000</v>
      </c>
      <c r="I10" s="1"/>
    </row>
    <row r="11" spans="1:9" ht="16.5" customHeight="1">
      <c r="A11" s="1"/>
      <c r="B11" s="1">
        <v>1511</v>
      </c>
      <c r="C11" s="74" t="s">
        <v>12</v>
      </c>
      <c r="D11" s="74"/>
      <c r="E11" s="74"/>
      <c r="F11" s="74"/>
      <c r="G11" s="74"/>
      <c r="H11" s="1">
        <v>400</v>
      </c>
      <c r="I11" s="1"/>
    </row>
    <row r="12" spans="1:9" ht="16.5" customHeight="1">
      <c r="A12" s="1"/>
      <c r="B12" s="1"/>
      <c r="C12" s="4" t="s">
        <v>13</v>
      </c>
      <c r="D12" s="3"/>
      <c r="E12" s="3"/>
      <c r="F12" s="3"/>
      <c r="G12" s="3"/>
      <c r="H12" s="3"/>
      <c r="I12" s="3">
        <f>SUM(H13:H17)</f>
        <v>2871</v>
      </c>
    </row>
    <row r="13" spans="1:9" ht="16.5" customHeight="1">
      <c r="A13" s="1"/>
      <c r="B13" s="1">
        <v>1337</v>
      </c>
      <c r="C13" s="74" t="s">
        <v>14</v>
      </c>
      <c r="D13" s="74"/>
      <c r="E13" s="74"/>
      <c r="F13" s="74"/>
      <c r="G13" s="74"/>
      <c r="H13" s="1">
        <v>360</v>
      </c>
      <c r="I13" s="1"/>
    </row>
    <row r="14" spans="1:9" ht="16.5" customHeight="1">
      <c r="A14" s="1"/>
      <c r="B14" s="1">
        <v>1341</v>
      </c>
      <c r="C14" s="74" t="s">
        <v>15</v>
      </c>
      <c r="D14" s="74"/>
      <c r="E14" s="74"/>
      <c r="F14" s="74"/>
      <c r="G14" s="74"/>
      <c r="H14" s="1">
        <v>5</v>
      </c>
      <c r="I14" s="1"/>
    </row>
    <row r="15" spans="1:9" ht="16.5" customHeight="1">
      <c r="A15" s="1"/>
      <c r="B15" s="1">
        <v>1345</v>
      </c>
      <c r="C15" s="89" t="s">
        <v>63</v>
      </c>
      <c r="D15" s="82"/>
      <c r="E15" s="82"/>
      <c r="F15" s="82"/>
      <c r="G15" s="83"/>
      <c r="H15" s="1">
        <v>1</v>
      </c>
      <c r="I15" s="1"/>
    </row>
    <row r="16" spans="1:9" s="54" customFormat="1" ht="16.5" customHeight="1">
      <c r="A16" s="17"/>
      <c r="B16" s="17">
        <v>1348</v>
      </c>
      <c r="C16" s="51" t="s">
        <v>105</v>
      </c>
      <c r="D16" s="52"/>
      <c r="E16" s="52"/>
      <c r="F16" s="52"/>
      <c r="G16" s="53"/>
      <c r="H16" s="17">
        <v>2500</v>
      </c>
      <c r="I16" s="17"/>
    </row>
    <row r="17" spans="1:9" ht="16.5" customHeight="1">
      <c r="A17" s="1"/>
      <c r="B17" s="1">
        <v>1361</v>
      </c>
      <c r="C17" s="74" t="s">
        <v>86</v>
      </c>
      <c r="D17" s="74"/>
      <c r="E17" s="74"/>
      <c r="F17" s="74"/>
      <c r="G17" s="74"/>
      <c r="H17" s="1">
        <v>5</v>
      </c>
      <c r="I17" s="1"/>
    </row>
    <row r="18" spans="1:9" ht="16.5" customHeight="1">
      <c r="A18" s="1"/>
      <c r="B18" s="1"/>
      <c r="C18" s="75" t="s">
        <v>16</v>
      </c>
      <c r="D18" s="76"/>
      <c r="E18" s="76"/>
      <c r="F18" s="76"/>
      <c r="G18" s="76"/>
      <c r="H18" s="3"/>
      <c r="I18" s="3">
        <f>SUM(H19:H22)</f>
        <v>25735</v>
      </c>
    </row>
    <row r="19" spans="1:9" s="29" customFormat="1" ht="16.5" customHeight="1">
      <c r="A19" s="27"/>
      <c r="B19" s="27">
        <v>4222</v>
      </c>
      <c r="C19" s="94" t="s">
        <v>93</v>
      </c>
      <c r="D19" s="94"/>
      <c r="E19" s="94"/>
      <c r="F19" s="94"/>
      <c r="G19" s="94"/>
      <c r="H19" s="27">
        <f>506-371</f>
        <v>135</v>
      </c>
      <c r="I19" s="27"/>
    </row>
    <row r="20" spans="1:9" s="29" customFormat="1" ht="16.5" customHeight="1">
      <c r="A20" s="27"/>
      <c r="B20" s="27">
        <v>4222</v>
      </c>
      <c r="C20" s="94" t="s">
        <v>97</v>
      </c>
      <c r="D20" s="94"/>
      <c r="E20" s="94"/>
      <c r="F20" s="94"/>
      <c r="G20" s="94"/>
      <c r="H20" s="28">
        <v>25500</v>
      </c>
      <c r="I20" s="27"/>
    </row>
    <row r="21" spans="1:9" s="29" customFormat="1" ht="16.5" customHeight="1">
      <c r="A21" s="27"/>
      <c r="B21" s="27">
        <v>4111</v>
      </c>
      <c r="C21" s="32" t="s">
        <v>95</v>
      </c>
      <c r="D21" s="32"/>
      <c r="E21" s="32"/>
      <c r="F21" s="32"/>
      <c r="G21" s="32"/>
      <c r="H21" s="28">
        <v>30</v>
      </c>
      <c r="I21" s="27"/>
    </row>
    <row r="22" spans="1:9" s="29" customFormat="1" ht="16.5" customHeight="1">
      <c r="A22" s="27"/>
      <c r="B22" s="1">
        <v>4112</v>
      </c>
      <c r="C22" s="74" t="s">
        <v>95</v>
      </c>
      <c r="D22" s="74"/>
      <c r="E22" s="74"/>
      <c r="F22" s="74"/>
      <c r="G22" s="74"/>
      <c r="H22" s="28">
        <v>70</v>
      </c>
      <c r="I22" s="27"/>
    </row>
    <row r="23" spans="1:9" ht="16.5" customHeight="1">
      <c r="A23" s="1"/>
      <c r="B23" s="1"/>
      <c r="C23" s="92" t="s">
        <v>17</v>
      </c>
      <c r="D23" s="91"/>
      <c r="E23" s="91"/>
      <c r="F23" s="91"/>
      <c r="G23" s="91"/>
      <c r="H23" s="1"/>
      <c r="I23" s="1"/>
    </row>
    <row r="24" spans="1:9" ht="16.5" customHeight="1">
      <c r="A24" s="1" t="s">
        <v>85</v>
      </c>
      <c r="B24" s="1"/>
      <c r="C24" s="75" t="s">
        <v>72</v>
      </c>
      <c r="D24" s="76"/>
      <c r="E24" s="76"/>
      <c r="F24" s="76"/>
      <c r="G24" s="76"/>
      <c r="H24" s="3"/>
      <c r="I24" s="3">
        <f>SUM(H25)</f>
        <v>600</v>
      </c>
    </row>
    <row r="25" spans="1:9" ht="16.5" customHeight="1">
      <c r="A25" s="1">
        <v>2310</v>
      </c>
      <c r="B25" s="1">
        <v>2111</v>
      </c>
      <c r="C25" s="73" t="s">
        <v>73</v>
      </c>
      <c r="D25" s="74"/>
      <c r="E25" s="74"/>
      <c r="F25" s="74"/>
      <c r="G25" s="74"/>
      <c r="H25" s="17">
        <v>600</v>
      </c>
      <c r="I25" s="1"/>
    </row>
    <row r="26" spans="1:9" ht="16.5" customHeight="1">
      <c r="A26" s="1" t="s">
        <v>85</v>
      </c>
      <c r="B26" s="1"/>
      <c r="C26" s="75" t="s">
        <v>18</v>
      </c>
      <c r="D26" s="76"/>
      <c r="E26" s="76"/>
      <c r="F26" s="76"/>
      <c r="G26" s="76"/>
      <c r="H26" s="3"/>
      <c r="I26" s="3">
        <f>SUM(H27)</f>
        <v>28</v>
      </c>
    </row>
    <row r="27" spans="1:9" ht="16.5" customHeight="1">
      <c r="A27" s="1">
        <v>3613</v>
      </c>
      <c r="B27" s="1">
        <v>2132</v>
      </c>
      <c r="C27" s="73" t="s">
        <v>87</v>
      </c>
      <c r="D27" s="74"/>
      <c r="E27" s="74"/>
      <c r="F27" s="74"/>
      <c r="G27" s="74"/>
      <c r="H27" s="1">
        <v>28</v>
      </c>
      <c r="I27" s="1"/>
    </row>
    <row r="28" spans="1:9" s="44" customFormat="1" ht="16.5" customHeight="1">
      <c r="A28" s="42"/>
      <c r="B28" s="42"/>
      <c r="C28" s="93" t="s">
        <v>100</v>
      </c>
      <c r="D28" s="93"/>
      <c r="E28" s="93"/>
      <c r="F28" s="93"/>
      <c r="G28" s="93"/>
      <c r="H28" s="43"/>
      <c r="I28" s="43">
        <f>H29</f>
        <v>1</v>
      </c>
    </row>
    <row r="29" spans="1:9" s="46" customFormat="1" ht="16.5" customHeight="1">
      <c r="A29" s="45">
        <v>3639</v>
      </c>
      <c r="B29" s="45">
        <v>2131</v>
      </c>
      <c r="C29" s="41" t="s">
        <v>101</v>
      </c>
      <c r="D29" s="41"/>
      <c r="E29" s="41"/>
      <c r="F29" s="41"/>
      <c r="G29" s="41"/>
      <c r="H29" s="45">
        <v>1</v>
      </c>
      <c r="I29" s="45"/>
    </row>
    <row r="30" spans="1:9" s="46" customFormat="1" ht="16.5" customHeight="1">
      <c r="A30" s="45"/>
      <c r="B30" s="45"/>
      <c r="C30" s="47" t="s">
        <v>19</v>
      </c>
      <c r="D30" s="47"/>
      <c r="E30" s="47"/>
      <c r="F30" s="47"/>
      <c r="G30" s="47"/>
      <c r="H30" s="48"/>
      <c r="I30" s="48">
        <f>H31</f>
        <v>20</v>
      </c>
    </row>
    <row r="31" spans="1:9" s="44" customFormat="1" ht="16.5" customHeight="1">
      <c r="A31" s="42">
        <v>3722</v>
      </c>
      <c r="B31" s="42">
        <v>2111</v>
      </c>
      <c r="C31" s="72" t="s">
        <v>102</v>
      </c>
      <c r="D31" s="72"/>
      <c r="E31" s="72"/>
      <c r="F31" s="72"/>
      <c r="G31" s="72"/>
      <c r="H31" s="42">
        <v>20</v>
      </c>
      <c r="I31" s="42"/>
    </row>
    <row r="32" spans="1:9" ht="16.5" customHeight="1">
      <c r="A32" s="1" t="s">
        <v>85</v>
      </c>
      <c r="B32" s="18"/>
      <c r="C32" s="30" t="s">
        <v>99</v>
      </c>
      <c r="D32" s="24"/>
      <c r="E32" s="24"/>
      <c r="F32" s="24"/>
      <c r="G32" s="25"/>
      <c r="H32" s="26"/>
      <c r="I32" s="3">
        <f>H33</f>
        <v>20</v>
      </c>
    </row>
    <row r="33" spans="1:9" ht="16.5" customHeight="1">
      <c r="A33" s="1">
        <v>3725</v>
      </c>
      <c r="B33" s="18">
        <v>2111</v>
      </c>
      <c r="C33" s="20" t="s">
        <v>84</v>
      </c>
      <c r="D33" s="21"/>
      <c r="E33" s="21"/>
      <c r="F33" s="21"/>
      <c r="G33" s="22"/>
      <c r="H33" s="19">
        <v>20</v>
      </c>
      <c r="I33" s="1"/>
    </row>
    <row r="34" spans="1:9" ht="16.5" customHeight="1">
      <c r="A34" s="1" t="s">
        <v>85</v>
      </c>
      <c r="B34" s="1"/>
      <c r="C34" s="107" t="s">
        <v>20</v>
      </c>
      <c r="D34" s="108"/>
      <c r="E34" s="108"/>
      <c r="F34" s="108"/>
      <c r="G34" s="108"/>
      <c r="H34" s="3"/>
      <c r="I34" s="3">
        <f>SUM(H35)</f>
        <v>10</v>
      </c>
    </row>
    <row r="35" spans="1:9" ht="16.5" customHeight="1">
      <c r="A35" s="1">
        <v>6171</v>
      </c>
      <c r="B35" s="1">
        <v>2132</v>
      </c>
      <c r="C35" s="81" t="s">
        <v>103</v>
      </c>
      <c r="D35" s="82"/>
      <c r="E35" s="82"/>
      <c r="F35" s="82"/>
      <c r="G35" s="83"/>
      <c r="H35" s="1">
        <v>10</v>
      </c>
      <c r="I35" s="1"/>
    </row>
    <row r="36" spans="1:9" ht="16.5" customHeight="1">
      <c r="A36" s="1" t="s">
        <v>85</v>
      </c>
      <c r="B36" s="1"/>
      <c r="C36" s="75" t="s">
        <v>21</v>
      </c>
      <c r="D36" s="76"/>
      <c r="E36" s="76"/>
      <c r="F36" s="76"/>
      <c r="G36" s="76"/>
      <c r="H36" s="3"/>
      <c r="I36" s="3">
        <f>SUM(H37+H38)</f>
        <v>55</v>
      </c>
    </row>
    <row r="37" spans="1:9" ht="16.5" customHeight="1">
      <c r="A37" s="1">
        <v>6310</v>
      </c>
      <c r="B37" s="1">
        <v>2141</v>
      </c>
      <c r="C37" s="73" t="s">
        <v>68</v>
      </c>
      <c r="D37" s="74"/>
      <c r="E37" s="74"/>
      <c r="F37" s="74"/>
      <c r="G37" s="74"/>
      <c r="H37" s="17">
        <v>50</v>
      </c>
      <c r="I37" s="1"/>
    </row>
    <row r="38" spans="1:9" ht="16.5" customHeight="1">
      <c r="A38" s="1">
        <v>6310</v>
      </c>
      <c r="B38" s="1">
        <v>2142</v>
      </c>
      <c r="C38" s="81" t="s">
        <v>67</v>
      </c>
      <c r="D38" s="82"/>
      <c r="E38" s="82"/>
      <c r="F38" s="82"/>
      <c r="G38" s="83"/>
      <c r="H38" s="1">
        <v>5</v>
      </c>
      <c r="I38" s="1"/>
    </row>
    <row r="39" spans="1:9" ht="16.5" customHeight="1" thickBot="1">
      <c r="A39" s="84" t="s">
        <v>61</v>
      </c>
      <c r="B39" s="85"/>
      <c r="C39" s="85"/>
      <c r="D39" s="85"/>
      <c r="E39" s="85"/>
      <c r="F39" s="85"/>
      <c r="G39" s="85"/>
      <c r="H39" s="86"/>
      <c r="I39" s="33">
        <f>SUM(I5:I38)</f>
        <v>31795</v>
      </c>
    </row>
    <row r="40" spans="1:9" ht="16.5" customHeight="1">
      <c r="A40" s="16"/>
      <c r="B40" s="16"/>
      <c r="C40" s="16"/>
      <c r="D40" s="16"/>
      <c r="E40" s="16"/>
      <c r="F40" s="16"/>
      <c r="G40" s="16"/>
      <c r="H40" s="16"/>
      <c r="I40" s="10"/>
    </row>
    <row r="41" spans="1:9" ht="16.5" customHeight="1">
      <c r="A41" s="58"/>
      <c r="B41" s="58">
        <v>8115</v>
      </c>
      <c r="C41" s="59" t="s">
        <v>107</v>
      </c>
      <c r="D41" s="60"/>
      <c r="E41" s="60"/>
      <c r="F41" s="60"/>
      <c r="G41" s="61"/>
      <c r="H41" s="58"/>
      <c r="I41" s="62">
        <v>4000</v>
      </c>
    </row>
    <row r="42" spans="1:9" ht="78" customHeight="1" thickBot="1">
      <c r="A42" s="16"/>
      <c r="B42" s="16"/>
      <c r="C42" s="16"/>
      <c r="D42" s="16"/>
      <c r="E42" s="16"/>
      <c r="F42" s="16"/>
      <c r="G42" s="16"/>
      <c r="H42" s="16"/>
      <c r="I42" s="10"/>
    </row>
    <row r="43" spans="1:9" ht="16.5" customHeight="1">
      <c r="A43" s="77" t="s">
        <v>22</v>
      </c>
      <c r="B43" s="78"/>
      <c r="C43" s="78"/>
      <c r="D43" s="78"/>
      <c r="E43" s="78"/>
      <c r="F43" s="78"/>
      <c r="G43" s="78"/>
      <c r="H43" s="78"/>
      <c r="I43" s="79"/>
    </row>
    <row r="44" spans="1:9" ht="16.5" customHeight="1" thickBot="1">
      <c r="A44" s="7" t="s">
        <v>0</v>
      </c>
      <c r="B44" s="8" t="s">
        <v>1</v>
      </c>
      <c r="C44" s="80" t="s">
        <v>2</v>
      </c>
      <c r="D44" s="80"/>
      <c r="E44" s="80"/>
      <c r="F44" s="80"/>
      <c r="G44" s="80"/>
      <c r="H44" s="8" t="s">
        <v>3</v>
      </c>
      <c r="I44" s="15" t="s">
        <v>92</v>
      </c>
    </row>
    <row r="45" spans="1:9" ht="16.5" customHeight="1">
      <c r="A45" s="5" t="s">
        <v>85</v>
      </c>
      <c r="B45" s="5"/>
      <c r="C45" s="107" t="s">
        <v>23</v>
      </c>
      <c r="D45" s="108"/>
      <c r="E45" s="108"/>
      <c r="F45" s="108"/>
      <c r="G45" s="108"/>
      <c r="H45" s="9"/>
      <c r="I45" s="9">
        <f>SUM(H46)</f>
        <v>100</v>
      </c>
    </row>
    <row r="46" spans="1:9" ht="16.5" customHeight="1">
      <c r="A46" s="1">
        <v>2219</v>
      </c>
      <c r="B46" s="1">
        <v>5171</v>
      </c>
      <c r="C46" s="89" t="s">
        <v>75</v>
      </c>
      <c r="D46" s="82"/>
      <c r="E46" s="82"/>
      <c r="F46" s="82"/>
      <c r="G46" s="83"/>
      <c r="H46" s="1">
        <v>100</v>
      </c>
      <c r="I46" s="1"/>
    </row>
    <row r="47" spans="1:13" ht="16.5" customHeight="1">
      <c r="A47" s="1" t="s">
        <v>85</v>
      </c>
      <c r="B47" s="1"/>
      <c r="C47" s="75" t="s">
        <v>104</v>
      </c>
      <c r="D47" s="76"/>
      <c r="E47" s="76"/>
      <c r="F47" s="76"/>
      <c r="G47" s="76"/>
      <c r="H47" s="3"/>
      <c r="I47" s="3">
        <f>SUM(H48:H50)</f>
        <v>2600</v>
      </c>
      <c r="J47" s="6"/>
      <c r="K47" s="6"/>
      <c r="L47" s="6"/>
      <c r="M47" s="6"/>
    </row>
    <row r="48" spans="1:13" ht="16.5" customHeight="1">
      <c r="A48" s="1">
        <v>2310</v>
      </c>
      <c r="B48" s="1">
        <v>5169</v>
      </c>
      <c r="C48" s="87" t="s">
        <v>69</v>
      </c>
      <c r="D48" s="88"/>
      <c r="E48" s="88"/>
      <c r="F48" s="88"/>
      <c r="G48" s="88"/>
      <c r="H48" s="1">
        <v>550</v>
      </c>
      <c r="I48" s="1"/>
      <c r="J48" s="6"/>
      <c r="K48" s="6"/>
      <c r="L48" s="6"/>
      <c r="M48" s="6"/>
    </row>
    <row r="49" spans="1:13" ht="16.5" customHeight="1">
      <c r="A49" s="1">
        <v>2310</v>
      </c>
      <c r="B49" s="18">
        <v>6121</v>
      </c>
      <c r="C49" s="40" t="s">
        <v>96</v>
      </c>
      <c r="D49" s="38"/>
      <c r="E49" s="38"/>
      <c r="F49" s="38"/>
      <c r="G49" s="39"/>
      <c r="H49" s="19">
        <v>2000</v>
      </c>
      <c r="I49" s="1"/>
      <c r="J49" s="6"/>
      <c r="K49" s="6"/>
      <c r="L49" s="6"/>
      <c r="M49" s="6"/>
    </row>
    <row r="50" spans="1:13" ht="16.5" customHeight="1">
      <c r="A50" s="1">
        <v>2310</v>
      </c>
      <c r="B50" s="18">
        <v>5171</v>
      </c>
      <c r="C50" s="20" t="s">
        <v>88</v>
      </c>
      <c r="D50" s="21"/>
      <c r="E50" s="21"/>
      <c r="F50" s="21"/>
      <c r="G50" s="22"/>
      <c r="H50" s="19">
        <v>50</v>
      </c>
      <c r="I50" s="1"/>
      <c r="J50" s="6"/>
      <c r="K50" s="6"/>
      <c r="L50" s="6"/>
      <c r="M50" s="6"/>
    </row>
    <row r="51" spans="1:9" ht="16.5" customHeight="1">
      <c r="A51" s="1" t="s">
        <v>85</v>
      </c>
      <c r="B51" s="1"/>
      <c r="C51" s="107" t="s">
        <v>24</v>
      </c>
      <c r="D51" s="108"/>
      <c r="E51" s="108"/>
      <c r="F51" s="108"/>
      <c r="G51" s="108"/>
      <c r="H51" s="3"/>
      <c r="I51" s="3">
        <f>SUM(H52)</f>
        <v>30000</v>
      </c>
    </row>
    <row r="52" spans="1:10" ht="16.5" customHeight="1">
      <c r="A52" s="1">
        <v>2321</v>
      </c>
      <c r="B52" s="1">
        <v>6121</v>
      </c>
      <c r="C52" s="74" t="s">
        <v>98</v>
      </c>
      <c r="D52" s="74"/>
      <c r="E52" s="74"/>
      <c r="F52" s="74"/>
      <c r="G52" s="74"/>
      <c r="H52" s="17">
        <v>30000</v>
      </c>
      <c r="I52" s="1"/>
      <c r="J52" s="49"/>
    </row>
    <row r="53" spans="1:9" ht="16.5" customHeight="1">
      <c r="A53" s="1" t="s">
        <v>85</v>
      </c>
      <c r="B53" s="1"/>
      <c r="C53" s="75" t="s">
        <v>25</v>
      </c>
      <c r="D53" s="110"/>
      <c r="E53" s="110"/>
      <c r="F53" s="110"/>
      <c r="G53" s="110"/>
      <c r="H53" s="3"/>
      <c r="I53" s="3">
        <f>SUM(H54+H55)</f>
        <v>200</v>
      </c>
    </row>
    <row r="54" spans="1:9" ht="16.5" customHeight="1">
      <c r="A54" s="1">
        <v>3111</v>
      </c>
      <c r="B54" s="1">
        <v>5321</v>
      </c>
      <c r="C54" s="74" t="s">
        <v>26</v>
      </c>
      <c r="D54" s="74"/>
      <c r="E54" s="74"/>
      <c r="F54" s="74"/>
      <c r="G54" s="74"/>
      <c r="H54" s="1">
        <v>100</v>
      </c>
      <c r="I54" s="1"/>
    </row>
    <row r="55" spans="1:9" ht="16.5" customHeight="1">
      <c r="A55" s="1">
        <v>3113</v>
      </c>
      <c r="B55" s="1">
        <v>5321</v>
      </c>
      <c r="C55" s="73" t="s">
        <v>27</v>
      </c>
      <c r="D55" s="111"/>
      <c r="E55" s="111"/>
      <c r="F55" s="111"/>
      <c r="G55" s="111"/>
      <c r="H55" s="1">
        <v>100</v>
      </c>
      <c r="I55" s="1"/>
    </row>
    <row r="56" spans="1:9" ht="16.5" customHeight="1">
      <c r="A56" s="1" t="s">
        <v>85</v>
      </c>
      <c r="B56" s="1"/>
      <c r="C56" s="75" t="s">
        <v>28</v>
      </c>
      <c r="D56" s="110"/>
      <c r="E56" s="110"/>
      <c r="F56" s="110"/>
      <c r="G56" s="110"/>
      <c r="H56" s="3"/>
      <c r="I56" s="3">
        <f>SUM(H57+H58+H59)</f>
        <v>11</v>
      </c>
    </row>
    <row r="57" spans="1:9" ht="16.5" customHeight="1">
      <c r="A57" s="1">
        <v>3314</v>
      </c>
      <c r="B57" s="1">
        <v>5021</v>
      </c>
      <c r="C57" s="73" t="s">
        <v>81</v>
      </c>
      <c r="D57" s="111"/>
      <c r="E57" s="111"/>
      <c r="F57" s="111"/>
      <c r="G57" s="111"/>
      <c r="H57" s="1">
        <v>8</v>
      </c>
      <c r="I57" s="1"/>
    </row>
    <row r="58" spans="1:9" ht="16.5" customHeight="1">
      <c r="A58" s="1">
        <v>3314</v>
      </c>
      <c r="B58" s="1">
        <v>5136</v>
      </c>
      <c r="C58" s="81" t="s">
        <v>29</v>
      </c>
      <c r="D58" s="82"/>
      <c r="E58" s="82"/>
      <c r="F58" s="82"/>
      <c r="G58" s="83"/>
      <c r="H58" s="1">
        <v>2</v>
      </c>
      <c r="I58" s="1"/>
    </row>
    <row r="59" spans="1:9" ht="16.5" customHeight="1">
      <c r="A59" s="1">
        <v>3314</v>
      </c>
      <c r="B59" s="1">
        <v>5139</v>
      </c>
      <c r="C59" s="73" t="s">
        <v>66</v>
      </c>
      <c r="D59" s="111"/>
      <c r="E59" s="111"/>
      <c r="F59" s="111"/>
      <c r="G59" s="111"/>
      <c r="H59" s="1">
        <v>1</v>
      </c>
      <c r="I59" s="1"/>
    </row>
    <row r="60" spans="1:9" ht="16.5" customHeight="1">
      <c r="A60" s="1" t="s">
        <v>85</v>
      </c>
      <c r="B60" s="1"/>
      <c r="C60" s="75" t="s">
        <v>30</v>
      </c>
      <c r="D60" s="76"/>
      <c r="E60" s="76"/>
      <c r="F60" s="76"/>
      <c r="G60" s="76"/>
      <c r="H60" s="3"/>
      <c r="I60" s="3">
        <f>SUM(H61+H62+H63+H64+H65)</f>
        <v>31</v>
      </c>
    </row>
    <row r="61" spans="1:9" ht="16.5" customHeight="1">
      <c r="A61" s="1">
        <v>3319</v>
      </c>
      <c r="B61" s="1">
        <v>5021</v>
      </c>
      <c r="C61" s="73" t="s">
        <v>81</v>
      </c>
      <c r="D61" s="74"/>
      <c r="E61" s="74"/>
      <c r="F61" s="74"/>
      <c r="G61" s="74"/>
      <c r="H61" s="1">
        <v>3</v>
      </c>
      <c r="I61" s="1"/>
    </row>
    <row r="62" spans="1:9" ht="16.5" customHeight="1">
      <c r="A62" s="1">
        <v>3319</v>
      </c>
      <c r="B62" s="1">
        <v>5139</v>
      </c>
      <c r="C62" s="73" t="s">
        <v>31</v>
      </c>
      <c r="D62" s="74"/>
      <c r="E62" s="74"/>
      <c r="F62" s="74"/>
      <c r="G62" s="74"/>
      <c r="H62" s="1">
        <v>2</v>
      </c>
      <c r="I62" s="1"/>
    </row>
    <row r="63" spans="1:9" ht="16.5" customHeight="1">
      <c r="A63" s="1">
        <v>3319</v>
      </c>
      <c r="B63" s="1">
        <v>5169</v>
      </c>
      <c r="C63" s="73" t="s">
        <v>32</v>
      </c>
      <c r="D63" s="74"/>
      <c r="E63" s="74"/>
      <c r="F63" s="74"/>
      <c r="G63" s="74"/>
      <c r="H63" s="1">
        <v>20</v>
      </c>
      <c r="I63" s="1"/>
    </row>
    <row r="64" spans="1:9" ht="16.5" customHeight="1">
      <c r="A64" s="1">
        <v>3319</v>
      </c>
      <c r="B64" s="1">
        <v>5175</v>
      </c>
      <c r="C64" s="73" t="s">
        <v>33</v>
      </c>
      <c r="D64" s="74"/>
      <c r="E64" s="74"/>
      <c r="F64" s="74"/>
      <c r="G64" s="74"/>
      <c r="H64" s="1">
        <v>1</v>
      </c>
      <c r="I64" s="1"/>
    </row>
    <row r="65" spans="1:9" ht="16.5" customHeight="1">
      <c r="A65" s="1">
        <v>3319</v>
      </c>
      <c r="B65" s="1">
        <v>5194</v>
      </c>
      <c r="C65" s="73" t="s">
        <v>34</v>
      </c>
      <c r="D65" s="74"/>
      <c r="E65" s="74"/>
      <c r="F65" s="74"/>
      <c r="G65" s="74"/>
      <c r="H65" s="1">
        <v>5</v>
      </c>
      <c r="I65" s="1"/>
    </row>
    <row r="66" spans="1:9" ht="16.5" customHeight="1">
      <c r="A66" s="1" t="s">
        <v>85</v>
      </c>
      <c r="B66" s="1"/>
      <c r="C66" s="75" t="s">
        <v>70</v>
      </c>
      <c r="D66" s="76"/>
      <c r="E66" s="76"/>
      <c r="F66" s="76"/>
      <c r="G66" s="76"/>
      <c r="H66" s="3"/>
      <c r="I66" s="3">
        <f>SUM(H67)</f>
        <v>1</v>
      </c>
    </row>
    <row r="67" spans="1:9" ht="16.5" customHeight="1">
      <c r="A67" s="1">
        <v>3399</v>
      </c>
      <c r="B67" s="1">
        <v>5229</v>
      </c>
      <c r="C67" s="81" t="s">
        <v>71</v>
      </c>
      <c r="D67" s="82"/>
      <c r="E67" s="82"/>
      <c r="F67" s="82"/>
      <c r="G67" s="83"/>
      <c r="H67" s="1">
        <v>1</v>
      </c>
      <c r="I67" s="1"/>
    </row>
    <row r="68" spans="1:9" ht="16.5" customHeight="1">
      <c r="A68" s="1" t="s">
        <v>85</v>
      </c>
      <c r="B68" s="1"/>
      <c r="C68" s="75" t="s">
        <v>64</v>
      </c>
      <c r="D68" s="76"/>
      <c r="E68" s="76"/>
      <c r="F68" s="76"/>
      <c r="G68" s="76"/>
      <c r="H68" s="3"/>
      <c r="I68" s="3">
        <f>SUM(H69)</f>
        <v>5</v>
      </c>
    </row>
    <row r="69" spans="1:9" ht="16.5" customHeight="1">
      <c r="A69" s="1">
        <v>3419</v>
      </c>
      <c r="B69" s="1">
        <v>5229</v>
      </c>
      <c r="C69" s="81" t="s">
        <v>65</v>
      </c>
      <c r="D69" s="82"/>
      <c r="E69" s="82"/>
      <c r="F69" s="82"/>
      <c r="G69" s="83"/>
      <c r="H69" s="1">
        <v>5</v>
      </c>
      <c r="I69" s="1"/>
    </row>
    <row r="70" spans="1:9" ht="16.5" customHeight="1">
      <c r="A70" s="1" t="s">
        <v>85</v>
      </c>
      <c r="B70" s="1"/>
      <c r="C70" s="75" t="s">
        <v>35</v>
      </c>
      <c r="D70" s="76"/>
      <c r="E70" s="76"/>
      <c r="F70" s="76"/>
      <c r="G70" s="76"/>
      <c r="H70" s="3"/>
      <c r="I70" s="3">
        <f>SUM(H71:H72)</f>
        <v>200</v>
      </c>
    </row>
    <row r="71" spans="1:9" ht="16.5" customHeight="1">
      <c r="A71" s="1">
        <v>3631</v>
      </c>
      <c r="B71" s="1">
        <v>5154</v>
      </c>
      <c r="C71" s="73" t="s">
        <v>36</v>
      </c>
      <c r="D71" s="74"/>
      <c r="E71" s="74"/>
      <c r="F71" s="74"/>
      <c r="G71" s="74"/>
      <c r="H71" s="1">
        <v>150</v>
      </c>
      <c r="I71" s="1"/>
    </row>
    <row r="72" spans="1:9" ht="16.5" customHeight="1">
      <c r="A72" s="1">
        <v>3631</v>
      </c>
      <c r="B72" s="1">
        <v>5171</v>
      </c>
      <c r="C72" s="112" t="s">
        <v>37</v>
      </c>
      <c r="D72" s="113"/>
      <c r="E72" s="113"/>
      <c r="F72" s="113"/>
      <c r="G72" s="113"/>
      <c r="H72" s="1">
        <v>50</v>
      </c>
      <c r="I72" s="1"/>
    </row>
    <row r="73" spans="1:9" ht="16.5" customHeight="1">
      <c r="A73" s="1" t="s">
        <v>85</v>
      </c>
      <c r="B73" s="18"/>
      <c r="C73" s="23" t="s">
        <v>83</v>
      </c>
      <c r="D73" s="24"/>
      <c r="E73" s="24"/>
      <c r="F73" s="24"/>
      <c r="G73" s="25"/>
      <c r="H73" s="26"/>
      <c r="I73" s="3">
        <f>H74</f>
        <v>100</v>
      </c>
    </row>
    <row r="74" spans="1:9" ht="16.5" customHeight="1">
      <c r="A74" s="1">
        <v>3635</v>
      </c>
      <c r="B74" s="18">
        <v>6119</v>
      </c>
      <c r="C74" s="20" t="s">
        <v>83</v>
      </c>
      <c r="D74" s="21"/>
      <c r="E74" s="21"/>
      <c r="F74" s="21"/>
      <c r="G74" s="22"/>
      <c r="H74" s="19">
        <v>100</v>
      </c>
      <c r="I74" s="1"/>
    </row>
    <row r="75" spans="1:9" s="54" customFormat="1" ht="16.5" customHeight="1">
      <c r="A75" s="17" t="s">
        <v>85</v>
      </c>
      <c r="B75" s="17"/>
      <c r="C75" s="70" t="s">
        <v>108</v>
      </c>
      <c r="D75" s="71"/>
      <c r="E75" s="35"/>
      <c r="F75" s="35"/>
      <c r="G75" s="36"/>
      <c r="H75" s="37"/>
      <c r="I75" s="37">
        <f>H76</f>
        <v>200</v>
      </c>
    </row>
    <row r="76" spans="1:9" s="54" customFormat="1" ht="16.5" customHeight="1">
      <c r="A76" s="17">
        <v>3639</v>
      </c>
      <c r="B76" s="66">
        <v>6130</v>
      </c>
      <c r="C76" s="109" t="s">
        <v>109</v>
      </c>
      <c r="D76" s="109"/>
      <c r="E76" s="109"/>
      <c r="F76" s="109"/>
      <c r="G76" s="109"/>
      <c r="H76" s="67">
        <v>200</v>
      </c>
      <c r="I76" s="17"/>
    </row>
    <row r="77" spans="1:9" s="54" customFormat="1" ht="16.5" customHeight="1">
      <c r="A77" s="17"/>
      <c r="B77" s="66"/>
      <c r="C77" s="68" t="s">
        <v>38</v>
      </c>
      <c r="D77" s="35"/>
      <c r="E77" s="35"/>
      <c r="F77" s="35"/>
      <c r="G77" s="36"/>
      <c r="H77" s="69"/>
      <c r="I77" s="37">
        <f>H78</f>
        <v>400</v>
      </c>
    </row>
    <row r="78" spans="1:9" ht="16.5" customHeight="1">
      <c r="A78" s="1">
        <v>3722</v>
      </c>
      <c r="B78" s="1">
        <v>5169</v>
      </c>
      <c r="C78" s="90" t="s">
        <v>39</v>
      </c>
      <c r="D78" s="91"/>
      <c r="E78" s="91"/>
      <c r="F78" s="91"/>
      <c r="G78" s="91"/>
      <c r="H78" s="1">
        <v>400</v>
      </c>
      <c r="I78" s="1"/>
    </row>
    <row r="79" spans="1:9" ht="16.5" customHeight="1">
      <c r="A79" s="1" t="s">
        <v>85</v>
      </c>
      <c r="B79" s="1"/>
      <c r="C79" s="75" t="s">
        <v>40</v>
      </c>
      <c r="D79" s="76"/>
      <c r="E79" s="76"/>
      <c r="F79" s="76"/>
      <c r="G79" s="76"/>
      <c r="H79" s="3"/>
      <c r="I79" s="3">
        <f>SUM(H80)</f>
        <v>70</v>
      </c>
    </row>
    <row r="80" spans="1:10" ht="16.5" customHeight="1">
      <c r="A80" s="1">
        <v>3745</v>
      </c>
      <c r="B80" s="1">
        <v>5169</v>
      </c>
      <c r="C80" s="73" t="s">
        <v>41</v>
      </c>
      <c r="D80" s="74"/>
      <c r="E80" s="74"/>
      <c r="F80" s="74"/>
      <c r="G80" s="74"/>
      <c r="H80" s="1">
        <v>70</v>
      </c>
      <c r="I80" s="1"/>
      <c r="J80" s="12"/>
    </row>
    <row r="81" spans="1:9" ht="16.5" customHeight="1">
      <c r="A81" s="1" t="s">
        <v>85</v>
      </c>
      <c r="B81" s="1"/>
      <c r="C81" s="75" t="s">
        <v>42</v>
      </c>
      <c r="D81" s="76"/>
      <c r="E81" s="76"/>
      <c r="F81" s="76"/>
      <c r="G81" s="76"/>
      <c r="H81" s="3"/>
      <c r="I81" s="3">
        <f>SUM(H82)</f>
        <v>10</v>
      </c>
    </row>
    <row r="82" spans="1:9" ht="16.5" customHeight="1">
      <c r="A82" s="2">
        <v>4199</v>
      </c>
      <c r="B82" s="1">
        <v>5169</v>
      </c>
      <c r="C82" s="73" t="s">
        <v>43</v>
      </c>
      <c r="D82" s="74"/>
      <c r="E82" s="74"/>
      <c r="F82" s="74"/>
      <c r="G82" s="74"/>
      <c r="H82" s="1">
        <v>10</v>
      </c>
      <c r="I82" s="1"/>
    </row>
    <row r="83" spans="1:9" ht="16.5" customHeight="1">
      <c r="A83" s="1" t="s">
        <v>85</v>
      </c>
      <c r="B83" s="1"/>
      <c r="C83" s="75" t="s">
        <v>44</v>
      </c>
      <c r="D83" s="76"/>
      <c r="E83" s="76"/>
      <c r="F83" s="76"/>
      <c r="G83" s="76"/>
      <c r="H83" s="3"/>
      <c r="I83" s="3">
        <f>SUM(H84)</f>
        <v>20</v>
      </c>
    </row>
    <row r="84" spans="1:9" ht="16.5" customHeight="1">
      <c r="A84" s="1">
        <v>5512</v>
      </c>
      <c r="B84" s="1">
        <v>5229</v>
      </c>
      <c r="C84" s="73" t="s">
        <v>82</v>
      </c>
      <c r="D84" s="74"/>
      <c r="E84" s="74"/>
      <c r="F84" s="74"/>
      <c r="G84" s="74"/>
      <c r="H84" s="1">
        <v>20</v>
      </c>
      <c r="I84" s="1"/>
    </row>
    <row r="85" spans="1:9" ht="16.5" customHeight="1">
      <c r="A85" s="5" t="s">
        <v>85</v>
      </c>
      <c r="B85" s="5"/>
      <c r="C85" s="107" t="s">
        <v>45</v>
      </c>
      <c r="D85" s="108"/>
      <c r="E85" s="108"/>
      <c r="F85" s="108"/>
      <c r="G85" s="108"/>
      <c r="H85" s="9"/>
      <c r="I85" s="9">
        <f>H86+H87+H89+H88</f>
        <v>526</v>
      </c>
    </row>
    <row r="86" spans="1:9" ht="16.5" customHeight="1">
      <c r="A86" s="1">
        <v>6112</v>
      </c>
      <c r="B86" s="1">
        <v>5023</v>
      </c>
      <c r="C86" s="74" t="s">
        <v>46</v>
      </c>
      <c r="D86" s="74"/>
      <c r="E86" s="74"/>
      <c r="F86" s="74"/>
      <c r="G86" s="74"/>
      <c r="H86" s="1">
        <v>450</v>
      </c>
      <c r="I86" s="1"/>
    </row>
    <row r="87" spans="1:9" ht="16.5" customHeight="1">
      <c r="A87" s="1">
        <v>6112</v>
      </c>
      <c r="B87" s="1">
        <v>5032</v>
      </c>
      <c r="C87" s="89" t="s">
        <v>90</v>
      </c>
      <c r="D87" s="82"/>
      <c r="E87" s="82"/>
      <c r="F87" s="82"/>
      <c r="G87" s="83"/>
      <c r="H87" s="55">
        <v>61</v>
      </c>
      <c r="I87" s="1"/>
    </row>
    <row r="88" spans="1:9" ht="16.5" customHeight="1">
      <c r="A88" s="1">
        <v>6112</v>
      </c>
      <c r="B88" s="1">
        <v>5031</v>
      </c>
      <c r="C88" s="31" t="s">
        <v>89</v>
      </c>
      <c r="D88" s="21"/>
      <c r="E88" s="21"/>
      <c r="F88" s="21"/>
      <c r="G88" s="22"/>
      <c r="H88" s="55">
        <v>0</v>
      </c>
      <c r="I88" s="1"/>
    </row>
    <row r="89" spans="1:12" ht="16.5" customHeight="1">
      <c r="A89" s="1">
        <v>6112</v>
      </c>
      <c r="B89" s="1">
        <v>5162</v>
      </c>
      <c r="C89" s="74" t="s">
        <v>78</v>
      </c>
      <c r="D89" s="74"/>
      <c r="E89" s="74"/>
      <c r="F89" s="74"/>
      <c r="G89" s="74"/>
      <c r="H89" s="1">
        <v>15</v>
      </c>
      <c r="I89" s="14"/>
      <c r="J89" s="11"/>
      <c r="K89" s="11"/>
      <c r="L89" s="11"/>
    </row>
    <row r="90" spans="1:9" ht="16.5" customHeight="1">
      <c r="A90" s="1"/>
      <c r="B90" s="1"/>
      <c r="C90" s="34" t="s">
        <v>94</v>
      </c>
      <c r="D90" s="35"/>
      <c r="E90" s="35"/>
      <c r="F90" s="35"/>
      <c r="G90" s="36"/>
      <c r="H90" s="37"/>
      <c r="I90" s="37">
        <f>H91+H92+H93</f>
        <v>36</v>
      </c>
    </row>
    <row r="91" spans="1:9" ht="16.5" customHeight="1">
      <c r="A91" s="50" t="s">
        <v>106</v>
      </c>
      <c r="B91" s="1">
        <v>5021</v>
      </c>
      <c r="C91" s="31" t="s">
        <v>79</v>
      </c>
      <c r="D91" s="21"/>
      <c r="E91" s="21"/>
      <c r="F91" s="21"/>
      <c r="G91" s="22"/>
      <c r="H91" s="1">
        <v>30</v>
      </c>
      <c r="I91" s="1"/>
    </row>
    <row r="92" spans="1:9" ht="16.5" customHeight="1">
      <c r="A92" s="50" t="s">
        <v>106</v>
      </c>
      <c r="B92" s="1">
        <v>5175</v>
      </c>
      <c r="C92" s="31" t="s">
        <v>33</v>
      </c>
      <c r="D92" s="21"/>
      <c r="E92" s="21"/>
      <c r="F92" s="21"/>
      <c r="G92" s="22"/>
      <c r="H92" s="1">
        <v>5</v>
      </c>
      <c r="I92" s="1"/>
    </row>
    <row r="93" spans="1:9" ht="16.5" customHeight="1">
      <c r="A93" s="50" t="s">
        <v>106</v>
      </c>
      <c r="B93" s="1">
        <v>5173</v>
      </c>
      <c r="C93" s="31" t="s">
        <v>60</v>
      </c>
      <c r="D93" s="21"/>
      <c r="E93" s="21"/>
      <c r="F93" s="21"/>
      <c r="G93" s="22"/>
      <c r="H93" s="1">
        <v>1</v>
      </c>
      <c r="I93" s="1"/>
    </row>
    <row r="94" spans="1:10" ht="16.5" customHeight="1">
      <c r="A94" s="1"/>
      <c r="B94" s="1"/>
      <c r="C94" s="75" t="s">
        <v>20</v>
      </c>
      <c r="D94" s="76"/>
      <c r="E94" s="76"/>
      <c r="F94" s="76"/>
      <c r="G94" s="76"/>
      <c r="H94" s="3"/>
      <c r="I94" s="3">
        <f>SUM(H95:H113)</f>
        <v>1246</v>
      </c>
      <c r="J94" s="11"/>
    </row>
    <row r="95" spans="1:9" ht="16.5" customHeight="1">
      <c r="A95" s="1">
        <v>6171</v>
      </c>
      <c r="B95" s="1">
        <v>5011</v>
      </c>
      <c r="C95" s="74" t="s">
        <v>47</v>
      </c>
      <c r="D95" s="74"/>
      <c r="E95" s="74"/>
      <c r="F95" s="74"/>
      <c r="G95" s="74"/>
      <c r="H95" s="1">
        <v>340</v>
      </c>
      <c r="I95" s="1"/>
    </row>
    <row r="96" spans="1:9" ht="16.5" customHeight="1">
      <c r="A96" s="1">
        <v>6171</v>
      </c>
      <c r="B96" s="1">
        <v>5021</v>
      </c>
      <c r="C96" s="74" t="s">
        <v>79</v>
      </c>
      <c r="D96" s="74"/>
      <c r="E96" s="74"/>
      <c r="F96" s="74"/>
      <c r="G96" s="74"/>
      <c r="H96" s="1">
        <v>45</v>
      </c>
      <c r="I96" s="1"/>
    </row>
    <row r="97" spans="1:9" ht="16.5" customHeight="1">
      <c r="A97" s="1">
        <v>6171</v>
      </c>
      <c r="B97" s="1">
        <v>5031</v>
      </c>
      <c r="C97" s="74" t="s">
        <v>48</v>
      </c>
      <c r="D97" s="74"/>
      <c r="E97" s="74"/>
      <c r="F97" s="74"/>
      <c r="G97" s="74"/>
      <c r="H97" s="1">
        <v>85</v>
      </c>
      <c r="I97" s="1"/>
    </row>
    <row r="98" spans="1:9" ht="16.5" customHeight="1">
      <c r="A98" s="1">
        <v>6171</v>
      </c>
      <c r="B98" s="1">
        <v>5032</v>
      </c>
      <c r="C98" s="74" t="s">
        <v>49</v>
      </c>
      <c r="D98" s="74"/>
      <c r="E98" s="74"/>
      <c r="F98" s="74"/>
      <c r="G98" s="74"/>
      <c r="H98" s="1">
        <v>30</v>
      </c>
      <c r="I98" s="1"/>
    </row>
    <row r="99" spans="1:9" ht="16.5" customHeight="1">
      <c r="A99" s="1">
        <v>6171</v>
      </c>
      <c r="B99" s="1">
        <v>5038</v>
      </c>
      <c r="C99" s="74" t="s">
        <v>50</v>
      </c>
      <c r="D99" s="74"/>
      <c r="E99" s="74"/>
      <c r="F99" s="74"/>
      <c r="G99" s="74"/>
      <c r="H99" s="1">
        <v>2</v>
      </c>
      <c r="I99" s="1"/>
    </row>
    <row r="100" spans="1:9" ht="16.5" customHeight="1">
      <c r="A100" s="1">
        <v>6171</v>
      </c>
      <c r="B100" s="1">
        <v>5136</v>
      </c>
      <c r="C100" s="74" t="s">
        <v>51</v>
      </c>
      <c r="D100" s="74"/>
      <c r="E100" s="74"/>
      <c r="F100" s="74"/>
      <c r="G100" s="74"/>
      <c r="H100" s="1">
        <v>5</v>
      </c>
      <c r="I100" s="1"/>
    </row>
    <row r="101" spans="1:9" ht="16.5" customHeight="1">
      <c r="A101" s="1">
        <v>6171</v>
      </c>
      <c r="B101" s="1">
        <v>5137</v>
      </c>
      <c r="C101" s="74" t="s">
        <v>80</v>
      </c>
      <c r="D101" s="74"/>
      <c r="E101" s="74"/>
      <c r="F101" s="74"/>
      <c r="G101" s="74"/>
      <c r="H101" s="1">
        <v>30</v>
      </c>
      <c r="I101" s="1"/>
    </row>
    <row r="102" spans="1:9" ht="16.5" customHeight="1">
      <c r="A102" s="1">
        <v>6171</v>
      </c>
      <c r="B102" s="1">
        <v>5139</v>
      </c>
      <c r="C102" s="89" t="s">
        <v>31</v>
      </c>
      <c r="D102" s="82"/>
      <c r="E102" s="82"/>
      <c r="F102" s="82"/>
      <c r="G102" s="83"/>
      <c r="H102" s="1">
        <v>20</v>
      </c>
      <c r="I102" s="1"/>
    </row>
    <row r="103" spans="1:9" ht="16.5" customHeight="1">
      <c r="A103" s="1">
        <v>6171</v>
      </c>
      <c r="B103" s="1">
        <v>5151</v>
      </c>
      <c r="C103" s="74" t="s">
        <v>52</v>
      </c>
      <c r="D103" s="74"/>
      <c r="E103" s="74"/>
      <c r="F103" s="74"/>
      <c r="G103" s="74"/>
      <c r="H103" s="1">
        <v>5</v>
      </c>
      <c r="I103" s="1"/>
    </row>
    <row r="104" spans="1:9" ht="16.5" customHeight="1">
      <c r="A104" s="1">
        <v>6171</v>
      </c>
      <c r="B104" s="1">
        <v>5153</v>
      </c>
      <c r="C104" s="74" t="s">
        <v>53</v>
      </c>
      <c r="D104" s="74"/>
      <c r="E104" s="74"/>
      <c r="F104" s="74"/>
      <c r="G104" s="74"/>
      <c r="H104" s="1">
        <v>250</v>
      </c>
      <c r="I104" s="1"/>
    </row>
    <row r="105" spans="1:9" ht="16.5" customHeight="1">
      <c r="A105" s="1">
        <v>6171</v>
      </c>
      <c r="B105" s="1">
        <v>5154</v>
      </c>
      <c r="C105" s="74" t="s">
        <v>54</v>
      </c>
      <c r="D105" s="74"/>
      <c r="E105" s="74"/>
      <c r="F105" s="74"/>
      <c r="G105" s="74"/>
      <c r="H105" s="1">
        <v>35</v>
      </c>
      <c r="I105" s="1"/>
    </row>
    <row r="106" spans="1:9" ht="16.5" customHeight="1">
      <c r="A106" s="1">
        <v>6171</v>
      </c>
      <c r="B106" s="1">
        <v>5161</v>
      </c>
      <c r="C106" s="74" t="s">
        <v>55</v>
      </c>
      <c r="D106" s="74"/>
      <c r="E106" s="74"/>
      <c r="F106" s="74"/>
      <c r="G106" s="74"/>
      <c r="H106" s="1">
        <v>10</v>
      </c>
      <c r="I106" s="1"/>
    </row>
    <row r="107" spans="1:9" ht="16.5" customHeight="1">
      <c r="A107" s="1">
        <v>6171</v>
      </c>
      <c r="B107" s="1">
        <v>5162</v>
      </c>
      <c r="C107" s="74" t="s">
        <v>56</v>
      </c>
      <c r="D107" s="74"/>
      <c r="E107" s="74"/>
      <c r="F107" s="74"/>
      <c r="G107" s="74"/>
      <c r="H107" s="1">
        <v>10</v>
      </c>
      <c r="I107" s="1"/>
    </row>
    <row r="108" spans="1:9" ht="16.5" customHeight="1">
      <c r="A108" s="1">
        <v>6171</v>
      </c>
      <c r="B108" s="1">
        <v>5166</v>
      </c>
      <c r="C108" s="74" t="s">
        <v>58</v>
      </c>
      <c r="D108" s="74"/>
      <c r="E108" s="74"/>
      <c r="F108" s="74"/>
      <c r="G108" s="74"/>
      <c r="H108" s="1">
        <v>100</v>
      </c>
      <c r="I108" s="1"/>
    </row>
    <row r="109" spans="1:9" ht="16.5" customHeight="1">
      <c r="A109" s="1">
        <v>6171</v>
      </c>
      <c r="B109" s="1">
        <v>5167</v>
      </c>
      <c r="C109" s="74" t="s">
        <v>59</v>
      </c>
      <c r="D109" s="74"/>
      <c r="E109" s="74"/>
      <c r="F109" s="74"/>
      <c r="G109" s="74"/>
      <c r="H109" s="1">
        <v>5</v>
      </c>
      <c r="I109" s="1"/>
    </row>
    <row r="110" spans="1:9" ht="16.5" customHeight="1">
      <c r="A110" s="1">
        <v>6171</v>
      </c>
      <c r="B110" s="1">
        <v>5169</v>
      </c>
      <c r="C110" s="74" t="s">
        <v>91</v>
      </c>
      <c r="D110" s="74"/>
      <c r="E110" s="74"/>
      <c r="F110" s="74"/>
      <c r="G110" s="74"/>
      <c r="H110" s="1">
        <v>200</v>
      </c>
      <c r="I110" s="1"/>
    </row>
    <row r="111" spans="1:9" ht="16.5" customHeight="1">
      <c r="A111" s="1">
        <v>6171</v>
      </c>
      <c r="B111" s="1">
        <v>5171</v>
      </c>
      <c r="C111" s="74" t="s">
        <v>37</v>
      </c>
      <c r="D111" s="74"/>
      <c r="E111" s="74"/>
      <c r="F111" s="74"/>
      <c r="G111" s="74"/>
      <c r="H111" s="17">
        <v>40</v>
      </c>
      <c r="I111" s="1"/>
    </row>
    <row r="112" spans="1:9" ht="16.5" customHeight="1">
      <c r="A112" s="1">
        <v>6171</v>
      </c>
      <c r="B112" s="1">
        <v>5173</v>
      </c>
      <c r="C112" s="74" t="s">
        <v>60</v>
      </c>
      <c r="D112" s="74"/>
      <c r="E112" s="74"/>
      <c r="F112" s="74"/>
      <c r="G112" s="74"/>
      <c r="H112" s="1">
        <v>24</v>
      </c>
      <c r="I112" s="1"/>
    </row>
    <row r="113" spans="1:9" ht="16.5" customHeight="1">
      <c r="A113" s="1">
        <v>6171</v>
      </c>
      <c r="B113" s="1">
        <v>5175</v>
      </c>
      <c r="C113" s="74" t="s">
        <v>33</v>
      </c>
      <c r="D113" s="74"/>
      <c r="E113" s="74"/>
      <c r="F113" s="74"/>
      <c r="G113" s="74"/>
      <c r="H113" s="1">
        <v>10</v>
      </c>
      <c r="I113" s="1"/>
    </row>
    <row r="114" spans="1:9" ht="16.5" customHeight="1">
      <c r="A114" s="1" t="s">
        <v>85</v>
      </c>
      <c r="B114" s="1"/>
      <c r="C114" s="75" t="s">
        <v>76</v>
      </c>
      <c r="D114" s="76"/>
      <c r="E114" s="76"/>
      <c r="F114" s="76"/>
      <c r="G114" s="76"/>
      <c r="H114" s="3"/>
      <c r="I114" s="3">
        <v>10</v>
      </c>
    </row>
    <row r="115" spans="1:9" ht="16.5" customHeight="1">
      <c r="A115" s="1">
        <v>6310</v>
      </c>
      <c r="B115" s="1">
        <v>5163</v>
      </c>
      <c r="C115" s="74" t="s">
        <v>57</v>
      </c>
      <c r="D115" s="74"/>
      <c r="E115" s="74"/>
      <c r="F115" s="74"/>
      <c r="G115" s="74"/>
      <c r="H115" s="1">
        <v>10</v>
      </c>
      <c r="I115" s="1"/>
    </row>
    <row r="116" spans="1:9" ht="16.5" customHeight="1">
      <c r="A116" s="1" t="s">
        <v>85</v>
      </c>
      <c r="B116" s="1"/>
      <c r="C116" s="75" t="s">
        <v>77</v>
      </c>
      <c r="D116" s="76"/>
      <c r="E116" s="76"/>
      <c r="F116" s="76"/>
      <c r="G116" s="76"/>
      <c r="H116" s="3"/>
      <c r="I116" s="3">
        <f>SUM(H117:H118)</f>
        <v>29</v>
      </c>
    </row>
    <row r="117" spans="1:9" ht="16.5" customHeight="1" thickBot="1">
      <c r="A117" s="1">
        <v>6320</v>
      </c>
      <c r="B117" s="1">
        <v>5163</v>
      </c>
      <c r="C117" s="98" t="s">
        <v>74</v>
      </c>
      <c r="D117" s="99"/>
      <c r="E117" s="99"/>
      <c r="F117" s="99"/>
      <c r="G117" s="100"/>
      <c r="H117" s="1">
        <v>29</v>
      </c>
      <c r="I117" s="1"/>
    </row>
    <row r="118" spans="1:9" ht="16.5" customHeight="1">
      <c r="A118" s="63" t="s">
        <v>62</v>
      </c>
      <c r="B118" s="64"/>
      <c r="C118" s="64"/>
      <c r="D118" s="64"/>
      <c r="E118" s="64"/>
      <c r="F118" s="64"/>
      <c r="G118" s="64"/>
      <c r="H118" s="65"/>
      <c r="I118" s="56">
        <f>SUM(I45:I117)</f>
        <v>35795</v>
      </c>
    </row>
    <row r="119" spans="1:9" ht="16.5" customHeight="1">
      <c r="A119" s="6"/>
      <c r="B119" s="6"/>
      <c r="C119" s="6"/>
      <c r="D119" s="10"/>
      <c r="E119" s="6"/>
      <c r="F119" s="6"/>
      <c r="G119" s="6"/>
      <c r="H119" s="6"/>
      <c r="I119" s="6"/>
    </row>
    <row r="120" spans="1:9" ht="16.5" customHeight="1">
      <c r="A120" s="6" t="s">
        <v>111</v>
      </c>
      <c r="B120" s="6"/>
      <c r="C120" s="6"/>
      <c r="D120" s="57"/>
      <c r="E120" s="6"/>
      <c r="F120" s="6"/>
      <c r="G120" s="6"/>
      <c r="H120" s="6"/>
      <c r="I120" s="6"/>
    </row>
    <row r="121" spans="1:9" ht="17.25" customHeight="1">
      <c r="A121" s="6" t="s">
        <v>85</v>
      </c>
      <c r="B121" s="6"/>
      <c r="C121" s="6"/>
      <c r="D121" s="6"/>
      <c r="E121" s="6"/>
      <c r="F121" s="6"/>
      <c r="G121" s="6" t="s">
        <v>112</v>
      </c>
      <c r="H121" s="6"/>
      <c r="I121" s="6"/>
    </row>
    <row r="122" spans="1:9" ht="16.5" customHeight="1">
      <c r="A122" s="6"/>
      <c r="B122" s="6"/>
      <c r="C122" s="6"/>
      <c r="D122" s="6"/>
      <c r="E122" s="6"/>
      <c r="F122" s="6"/>
      <c r="G122" s="6" t="s">
        <v>113</v>
      </c>
      <c r="H122" s="6"/>
      <c r="I122" s="6"/>
    </row>
    <row r="123" spans="1:9" ht="16.5" customHeight="1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6.5" customHeight="1">
      <c r="A124" s="6"/>
      <c r="B124" s="6"/>
      <c r="C124" s="6"/>
      <c r="D124" s="6"/>
      <c r="E124" s="6"/>
      <c r="F124" s="6"/>
      <c r="G124" s="6"/>
      <c r="H124" s="6"/>
      <c r="I124" s="6"/>
    </row>
    <row r="135" ht="16.5" customHeight="1">
      <c r="A135" s="13"/>
    </row>
    <row r="136" ht="16.5" customHeight="1">
      <c r="A136" s="13"/>
    </row>
    <row r="137" ht="16.5" customHeight="1">
      <c r="A137" s="13"/>
    </row>
  </sheetData>
  <sheetProtection/>
  <mergeCells count="96">
    <mergeCell ref="C72:G72"/>
    <mergeCell ref="C71:G71"/>
    <mergeCell ref="C70:G70"/>
    <mergeCell ref="C66:G66"/>
    <mergeCell ref="C67:G67"/>
    <mergeCell ref="C58:G58"/>
    <mergeCell ref="C61:G61"/>
    <mergeCell ref="C60:G60"/>
    <mergeCell ref="C59:G59"/>
    <mergeCell ref="C53:G53"/>
    <mergeCell ref="C65:G65"/>
    <mergeCell ref="C64:G64"/>
    <mergeCell ref="C63:G63"/>
    <mergeCell ref="C54:G54"/>
    <mergeCell ref="C55:G55"/>
    <mergeCell ref="C117:G117"/>
    <mergeCell ref="C116:G116"/>
    <mergeCell ref="C94:G94"/>
    <mergeCell ref="C86:G86"/>
    <mergeCell ref="C85:G85"/>
    <mergeCell ref="C95:G95"/>
    <mergeCell ref="C101:G101"/>
    <mergeCell ref="C89:G89"/>
    <mergeCell ref="C113:G113"/>
    <mergeCell ref="C112:G112"/>
    <mergeCell ref="C51:G51"/>
    <mergeCell ref="C46:G46"/>
    <mergeCell ref="C45:G45"/>
    <mergeCell ref="C62:G62"/>
    <mergeCell ref="C76:G76"/>
    <mergeCell ref="C47:G47"/>
    <mergeCell ref="C52:G52"/>
    <mergeCell ref="C56:G56"/>
    <mergeCell ref="C68:G68"/>
    <mergeCell ref="C57:G57"/>
    <mergeCell ref="C11:G11"/>
    <mergeCell ref="C13:G13"/>
    <mergeCell ref="C107:G107"/>
    <mergeCell ref="C106:G106"/>
    <mergeCell ref="C105:G105"/>
    <mergeCell ref="C104:G104"/>
    <mergeCell ref="C98:G98"/>
    <mergeCell ref="C34:G34"/>
    <mergeCell ref="C103:G103"/>
    <mergeCell ref="C15:G15"/>
    <mergeCell ref="A1:I1"/>
    <mergeCell ref="C6:G6"/>
    <mergeCell ref="C7:G7"/>
    <mergeCell ref="C8:G8"/>
    <mergeCell ref="C3:G3"/>
    <mergeCell ref="A2:I2"/>
    <mergeCell ref="C4:G4"/>
    <mergeCell ref="C5:G5"/>
    <mergeCell ref="C28:G28"/>
    <mergeCell ref="C19:G19"/>
    <mergeCell ref="C27:G27"/>
    <mergeCell ref="C24:G24"/>
    <mergeCell ref="C22:G22"/>
    <mergeCell ref="C20:G20"/>
    <mergeCell ref="C25:G25"/>
    <mergeCell ref="C18:G18"/>
    <mergeCell ref="C17:G17"/>
    <mergeCell ref="C14:G14"/>
    <mergeCell ref="C97:G97"/>
    <mergeCell ref="C9:G9"/>
    <mergeCell ref="C10:G10"/>
    <mergeCell ref="C96:G96"/>
    <mergeCell ref="C38:G38"/>
    <mergeCell ref="C26:G26"/>
    <mergeCell ref="C23:G23"/>
    <mergeCell ref="C111:G111"/>
    <mergeCell ref="C110:G110"/>
    <mergeCell ref="C115:G115"/>
    <mergeCell ref="C114:G114"/>
    <mergeCell ref="C83:G83"/>
    <mergeCell ref="C84:G84"/>
    <mergeCell ref="A39:H39"/>
    <mergeCell ref="C109:G109"/>
    <mergeCell ref="C108:G108"/>
    <mergeCell ref="C48:G48"/>
    <mergeCell ref="C87:G87"/>
    <mergeCell ref="C100:G100"/>
    <mergeCell ref="C99:G99"/>
    <mergeCell ref="C102:G102"/>
    <mergeCell ref="C78:G78"/>
    <mergeCell ref="C79:G79"/>
    <mergeCell ref="C31:G31"/>
    <mergeCell ref="C37:G37"/>
    <mergeCell ref="C36:G36"/>
    <mergeCell ref="A43:I43"/>
    <mergeCell ref="C44:G44"/>
    <mergeCell ref="C82:G82"/>
    <mergeCell ref="C35:G35"/>
    <mergeCell ref="C69:G69"/>
    <mergeCell ref="C81:G81"/>
    <mergeCell ref="C80:G8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</dc:creator>
  <cp:keywords/>
  <dc:description/>
  <cp:lastModifiedBy>mistostarosta</cp:lastModifiedBy>
  <cp:lastPrinted>2013-12-09T18:24:43Z</cp:lastPrinted>
  <dcterms:created xsi:type="dcterms:W3CDTF">2006-09-13T21:31:38Z</dcterms:created>
  <dcterms:modified xsi:type="dcterms:W3CDTF">2013-12-09T18:27:45Z</dcterms:modified>
  <cp:category/>
  <cp:version/>
  <cp:contentType/>
  <cp:contentStatus/>
</cp:coreProperties>
</file>